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력 안내" sheetId="1" state="visible" r:id="rId1"/>
    <sheet xmlns:r="http://schemas.openxmlformats.org/officeDocument/2006/relationships" name="근무계획" sheetId="2" state="visible" r:id="rId2"/>
    <sheet xmlns:r="http://schemas.openxmlformats.org/officeDocument/2006/relationships" name="가상 작성 예시" sheetId="3" state="visible" r:id="rId3"/>
  </sheets>
  <definedNames>
    <definedName name="_xlnm.Print_Titles" localSheetId="1">'근무계획'!$1:$6</definedName>
    <definedName name="_xlnm.Print_Area" localSheetId="1">'근무계획'!$A$1:$H$39</definedName>
    <definedName name="_xlnm.Print_Titles" localSheetId="2">'가상 작성 예시'!$1:$6</definedName>
    <definedName name="_xlnm.Print_Area" localSheetId="2">'가상 작성 예시'!$A$1:$H$39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7">
    <font>
      <name val="Calibri"/>
      <family val="2"/>
      <color theme="1"/>
      <sz val="11"/>
      <scheme val="minor"/>
    </font>
    <font>
      <name val="맑은 고딕"/>
      <b val="1"/>
      <color rgb="00142639"/>
      <sz val="17"/>
    </font>
    <font>
      <name val="맑은 고딕"/>
      <sz val="11"/>
    </font>
    <font>
      <name val="맑은 고딕"/>
      <color rgb="000000FF"/>
      <sz val="11"/>
    </font>
    <font>
      <name val="맑은 고딕"/>
      <color rgb="00000000"/>
      <sz val="11"/>
    </font>
    <font>
      <name val="맑은 고딕"/>
      <b val="1"/>
      <color rgb="00FFFFFF"/>
    </font>
    <font>
      <name val="맑은 고딕"/>
      <color rgb="000000FF"/>
    </font>
  </fonts>
  <fills count="3">
    <fill>
      <patternFill/>
    </fill>
    <fill>
      <patternFill patternType="gray125"/>
    </fill>
    <fill>
      <patternFill patternType="solid">
        <fgColor rgb="00142639"/>
      </patternFill>
    </fill>
  </fills>
  <borders count="2">
    <border>
      <left/>
      <right/>
      <top/>
      <bottom/>
      <diagonal/>
    </border>
    <border>
      <left style="thin">
        <color rgb="00C8D0D8"/>
      </left>
      <right style="thin">
        <color rgb="00C8D0D8"/>
      </right>
      <top style="thin">
        <color rgb="00C8D0D8"/>
      </top>
      <bottom style="thin">
        <color rgb="00C8D0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6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2" fontId="4" fillId="0" borderId="1" applyAlignment="1" pivotButton="0" quotePrefix="0" xfId="0">
      <alignment horizontal="center" vertical="center" wrapText="1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KEYPOINTS</author>
  </authors>
  <commentList>
    <comment ref="F39" authorId="0" shapeId="0">
      <text>
        <t>일별 반올림된 예정시간 합계입니다. 급여 및 법정근로 계산에 사용하지 마세요.</t>
      </text>
    </comment>
  </commentList>
</comments>
</file>

<file path=xl/comments/comment2.xml><?xml version="1.0" encoding="utf-8"?>
<comments xmlns="http://schemas.openxmlformats.org/spreadsheetml/2006/main">
  <authors>
    <author>KEYPOINTS</author>
  </authors>
  <commentList>
    <comment ref="F39" authorId="0" shapeId="0">
      <text>
        <t>일별 반올림된 예정시간 합계입니다. 급여 및 법정근로 계산에 사용하지 마세요.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월간 근무계획표 사용 안내</t>
        </is>
      </c>
    </row>
    <row r="2" ht="42" customHeight="1">
      <c r="A2" s="2" t="inlineStr">
        <is>
          <t>예정 일정 정리용이며 급여·연장수당·법정근로 적법성 계산기가 아닙니다.</t>
        </is>
      </c>
    </row>
    <row r="3" ht="39" customHeight="1">
      <c r="A3" s="3" t="inlineStr">
        <is>
          <t>입력 위치</t>
        </is>
      </c>
      <c r="B3" s="3" t="inlineStr">
        <is>
          <t>각 계획표 B3 연도, D3 월, C열 시작, D열 종료, E열 휴게분을 입력합니다.</t>
        </is>
      </c>
    </row>
    <row r="4" ht="39" customHeight="1">
      <c r="A4" s="3" t="inlineStr">
        <is>
          <t>시간 형식</t>
        </is>
      </c>
      <c r="B4" s="3" t="inlineStr">
        <is>
          <t>시간은 09:00처럼 입력합니다. 자정을 넘으면 종료시각을 다음날 시각으로 입력합니다.</t>
        </is>
      </c>
    </row>
    <row r="5" ht="39" customHeight="1">
      <c r="A5" s="3" t="inlineStr">
        <is>
          <t>계산 범위</t>
        </is>
      </c>
      <c r="B5" s="3" t="inlineStr">
        <is>
          <t>24시간 미만의 단일 근무 구간만 계산합니다. 시작과 종료가 같으면 입력 확인이 필요합니다.</t>
        </is>
      </c>
    </row>
    <row r="6" ht="39" customHeight="1">
      <c r="A6" s="3" t="inlineStr">
        <is>
          <t>휴게분</t>
        </is>
      </c>
      <c r="B6" s="3" t="inlineStr">
        <is>
          <t>근무 구간보다 큰 휴게분은 결과를 비우고 확인 표시를 냅니다. 빈 휴게분은 0으로 계산됩니다.</t>
        </is>
      </c>
    </row>
    <row r="7" ht="39" customHeight="1">
      <c r="A7" s="3" t="inlineStr">
        <is>
          <t>예정시간</t>
        </is>
      </c>
      <c r="B7" s="3" t="inlineStr">
        <is>
          <t>종료-시작의 분에서 휴게분을 빼고 시간으로 표시하며 소수 둘째 자리로 반올림합니다.</t>
        </is>
      </c>
    </row>
    <row r="8" ht="39" customHeight="1">
      <c r="A8" s="3" t="inlineStr">
        <is>
          <t>주의</t>
        </is>
      </c>
      <c r="B8" s="3" t="inlineStr">
        <is>
          <t>실제 근로기록, 주휴·연장·야간수당, 법정휴게 충족 여부는 별도 확인이 필요합니다.</t>
        </is>
      </c>
    </row>
    <row r="9" ht="39" customHeight="1">
      <c r="A9" s="3" t="inlineStr">
        <is>
          <t>가상예시</t>
        </is>
      </c>
      <c r="B9" s="3" t="inlineStr">
        <is>
          <t>예시 3건은 8시간, 7시간, 7.5시간이며 합계는 22.5시간입니다. 실근무 자료가 아닙니다.</t>
        </is>
      </c>
    </row>
    <row r="10" ht="39" customHeight="1">
      <c r="A10" s="3" t="inlineStr">
        <is>
          <t>계산 결과</t>
        </is>
      </c>
      <c r="B10" s="3" t="inlineStr">
        <is>
          <t>파일은 Excel에서 열어 재계산합니다. 제작 환경에서는 수식 결과 캐시를 생성하지 않았습니다.</t>
        </is>
      </c>
    </row>
  </sheetData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9" customWidth="1" min="2" max="2"/>
    <col width="13" customWidth="1" min="3" max="3"/>
    <col width="13" customWidth="1" min="4" max="4"/>
    <col width="12" customWidth="1" min="5" max="5"/>
    <col width="14" customWidth="1" min="6" max="6"/>
    <col width="32" customWidth="1" min="7" max="7"/>
    <col width="20" customWidth="1" min="8" max="8"/>
  </cols>
  <sheetData>
    <row r="1">
      <c r="A1" s="1" t="inlineStr">
        <is>
          <t>월간 근무계획표</t>
        </is>
      </c>
    </row>
    <row r="2" ht="42" customHeight="1">
      <c r="A2" s="2" t="inlineStr">
        <is>
          <t>입력칸은 파란 글자, 수식은 검정입니다. 단일 근무 구간의 예정시간만 계산하며 법정근로·임금 계산이 아닙니다.</t>
        </is>
      </c>
    </row>
    <row r="3">
      <c r="A3" t="inlineStr">
        <is>
          <t>연도</t>
        </is>
      </c>
      <c r="B3" s="4" t="n">
        <v>2026</v>
      </c>
      <c r="C3" t="inlineStr">
        <is>
          <t>월</t>
        </is>
      </c>
      <c r="D3" s="4" t="n">
        <v>10</v>
      </c>
      <c r="E3" t="inlineStr">
        <is>
          <t>성명</t>
        </is>
      </c>
      <c r="F3" t="inlineStr"/>
      <c r="G3" t="inlineStr"/>
      <c r="H3" t="inlineStr"/>
    </row>
    <row r="4">
      <c r="A4" t="inlineStr">
        <is>
          <t>입력 예</t>
        </is>
      </c>
      <c r="B4" t="inlineStr">
        <is>
          <t>시작 09:00</t>
        </is>
      </c>
      <c r="C4" t="inlineStr">
        <is>
          <t>종료 18:00</t>
        </is>
      </c>
      <c r="D4" t="inlineStr">
        <is>
          <t>휴게 60분</t>
        </is>
      </c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s="5" t="inlineStr">
        <is>
          <t>날짜</t>
        </is>
      </c>
      <c r="B6" s="5" t="inlineStr">
        <is>
          <t>요일</t>
        </is>
      </c>
      <c r="C6" s="5" t="inlineStr">
        <is>
          <t>시작</t>
        </is>
      </c>
      <c r="D6" s="5" t="inlineStr">
        <is>
          <t>종료</t>
        </is>
      </c>
      <c r="E6" s="5" t="inlineStr">
        <is>
          <t>휴게분</t>
        </is>
      </c>
      <c r="F6" s="5" t="inlineStr">
        <is>
          <t>예정시간</t>
        </is>
      </c>
      <c r="G6" s="5" t="inlineStr">
        <is>
          <t>메모</t>
        </is>
      </c>
      <c r="H6" s="5" t="inlineStr">
        <is>
          <t>입력확인</t>
        </is>
      </c>
    </row>
    <row r="7" ht="22" customHeight="1">
      <c r="A7" s="6">
        <f>IF(MONTH(DATE($B$3,$D$3,1))=$D$3,DATE($B$3,$D$3,1),"")</f>
        <v/>
      </c>
      <c r="B7" s="7">
        <f>IF(A7="","",CHOOSE(WEEKDAY(A7),"일","월","화","수","목","금","토"))</f>
        <v/>
      </c>
      <c r="C7" s="8" t="n"/>
      <c r="D7" s="8" t="n"/>
      <c r="E7" s="9" t="n"/>
      <c r="F7" s="10">
        <f>IF(OR(A7="",C7="",D7=""),"",IF(OR(C7=D7,E7&gt;MOD(D7-C7,1)*1440),"",ROUND((MOD(D7-C7,1)*1440-E7)/60,2)))</f>
        <v/>
      </c>
      <c r="G7" s="9" t="n"/>
      <c r="H7" s="7">
        <f>IF(AND(A7="",COUNTA(C7:E7)&gt;0),"날짜 확인",IF(OR(C7="",D7=""),"",IF(C7=D7,"시각 확인",IF(E7&gt;MOD(D7-C7,1)*1440,"휴게분 확인",""))))</f>
        <v/>
      </c>
    </row>
    <row r="8" ht="22" customHeight="1">
      <c r="A8" s="6">
        <f>IF(MONTH(DATE($B$3,$D$3,2))=$D$3,DATE($B$3,$D$3,2),"")</f>
        <v/>
      </c>
      <c r="B8" s="7">
        <f>IF(A8="","",CHOOSE(WEEKDAY(A8),"일","월","화","수","목","금","토"))</f>
        <v/>
      </c>
      <c r="C8" s="8" t="n"/>
      <c r="D8" s="8" t="n"/>
      <c r="E8" s="9" t="n"/>
      <c r="F8" s="10">
        <f>IF(OR(A8="",C8="",D8=""),"",IF(OR(C8=D8,E8&gt;MOD(D8-C8,1)*1440),"",ROUND((MOD(D8-C8,1)*1440-E8)/60,2)))</f>
        <v/>
      </c>
      <c r="G8" s="9" t="n"/>
      <c r="H8" s="7">
        <f>IF(AND(A8="",COUNTA(C8:E8)&gt;0),"날짜 확인",IF(OR(C8="",D8=""),"",IF(C8=D8,"시각 확인",IF(E8&gt;MOD(D8-C8,1)*1440,"휴게분 확인",""))))</f>
        <v/>
      </c>
    </row>
    <row r="9" ht="22" customHeight="1">
      <c r="A9" s="6">
        <f>IF(MONTH(DATE($B$3,$D$3,3))=$D$3,DATE($B$3,$D$3,3),"")</f>
        <v/>
      </c>
      <c r="B9" s="7">
        <f>IF(A9="","",CHOOSE(WEEKDAY(A9),"일","월","화","수","목","금","토"))</f>
        <v/>
      </c>
      <c r="C9" s="8" t="n"/>
      <c r="D9" s="8" t="n"/>
      <c r="E9" s="9" t="n"/>
      <c r="F9" s="10">
        <f>IF(OR(A9="",C9="",D9=""),"",IF(OR(C9=D9,E9&gt;MOD(D9-C9,1)*1440),"",ROUND((MOD(D9-C9,1)*1440-E9)/60,2)))</f>
        <v/>
      </c>
      <c r="G9" s="9" t="n"/>
      <c r="H9" s="7">
        <f>IF(AND(A9="",COUNTA(C9:E9)&gt;0),"날짜 확인",IF(OR(C9="",D9=""),"",IF(C9=D9,"시각 확인",IF(E9&gt;MOD(D9-C9,1)*1440,"휴게분 확인",""))))</f>
        <v/>
      </c>
    </row>
    <row r="10" ht="22" customHeight="1">
      <c r="A10" s="6">
        <f>IF(MONTH(DATE($B$3,$D$3,4))=$D$3,DATE($B$3,$D$3,4),"")</f>
        <v/>
      </c>
      <c r="B10" s="7">
        <f>IF(A10="","",CHOOSE(WEEKDAY(A10),"일","월","화","수","목","금","토"))</f>
        <v/>
      </c>
      <c r="C10" s="8" t="n"/>
      <c r="D10" s="8" t="n"/>
      <c r="E10" s="9" t="n"/>
      <c r="F10" s="10">
        <f>IF(OR(A10="",C10="",D10=""),"",IF(OR(C10=D10,E10&gt;MOD(D10-C10,1)*1440),"",ROUND((MOD(D10-C10,1)*1440-E10)/60,2)))</f>
        <v/>
      </c>
      <c r="G10" s="9" t="n"/>
      <c r="H10" s="7">
        <f>IF(AND(A10="",COUNTA(C10:E10)&gt;0),"날짜 확인",IF(OR(C10="",D10=""),"",IF(C10=D10,"시각 확인",IF(E10&gt;MOD(D10-C10,1)*1440,"휴게분 확인",""))))</f>
        <v/>
      </c>
    </row>
    <row r="11" ht="22" customHeight="1">
      <c r="A11" s="6">
        <f>IF(MONTH(DATE($B$3,$D$3,5))=$D$3,DATE($B$3,$D$3,5),"")</f>
        <v/>
      </c>
      <c r="B11" s="7">
        <f>IF(A11="","",CHOOSE(WEEKDAY(A11),"일","월","화","수","목","금","토"))</f>
        <v/>
      </c>
      <c r="C11" s="8" t="n"/>
      <c r="D11" s="8" t="n"/>
      <c r="E11" s="9" t="n"/>
      <c r="F11" s="10">
        <f>IF(OR(A11="",C11="",D11=""),"",IF(OR(C11=D11,E11&gt;MOD(D11-C11,1)*1440),"",ROUND((MOD(D11-C11,1)*1440-E11)/60,2)))</f>
        <v/>
      </c>
      <c r="G11" s="9" t="n"/>
      <c r="H11" s="7">
        <f>IF(AND(A11="",COUNTA(C11:E11)&gt;0),"날짜 확인",IF(OR(C11="",D11=""),"",IF(C11=D11,"시각 확인",IF(E11&gt;MOD(D11-C11,1)*1440,"휴게분 확인",""))))</f>
        <v/>
      </c>
    </row>
    <row r="12" ht="22" customHeight="1">
      <c r="A12" s="6">
        <f>IF(MONTH(DATE($B$3,$D$3,6))=$D$3,DATE($B$3,$D$3,6),"")</f>
        <v/>
      </c>
      <c r="B12" s="7">
        <f>IF(A12="","",CHOOSE(WEEKDAY(A12),"일","월","화","수","목","금","토"))</f>
        <v/>
      </c>
      <c r="C12" s="8" t="n"/>
      <c r="D12" s="8" t="n"/>
      <c r="E12" s="9" t="n"/>
      <c r="F12" s="10">
        <f>IF(OR(A12="",C12="",D12=""),"",IF(OR(C12=D12,E12&gt;MOD(D12-C12,1)*1440),"",ROUND((MOD(D12-C12,1)*1440-E12)/60,2)))</f>
        <v/>
      </c>
      <c r="G12" s="9" t="n"/>
      <c r="H12" s="7">
        <f>IF(AND(A12="",COUNTA(C12:E12)&gt;0),"날짜 확인",IF(OR(C12="",D12=""),"",IF(C12=D12,"시각 확인",IF(E12&gt;MOD(D12-C12,1)*1440,"휴게분 확인",""))))</f>
        <v/>
      </c>
    </row>
    <row r="13" ht="22" customHeight="1">
      <c r="A13" s="6">
        <f>IF(MONTH(DATE($B$3,$D$3,7))=$D$3,DATE($B$3,$D$3,7),"")</f>
        <v/>
      </c>
      <c r="B13" s="7">
        <f>IF(A13="","",CHOOSE(WEEKDAY(A13),"일","월","화","수","목","금","토"))</f>
        <v/>
      </c>
      <c r="C13" s="8" t="n"/>
      <c r="D13" s="8" t="n"/>
      <c r="E13" s="9" t="n"/>
      <c r="F13" s="10">
        <f>IF(OR(A13="",C13="",D13=""),"",IF(OR(C13=D13,E13&gt;MOD(D13-C13,1)*1440),"",ROUND((MOD(D13-C13,1)*1440-E13)/60,2)))</f>
        <v/>
      </c>
      <c r="G13" s="9" t="n"/>
      <c r="H13" s="7">
        <f>IF(AND(A13="",COUNTA(C13:E13)&gt;0),"날짜 확인",IF(OR(C13="",D13=""),"",IF(C13=D13,"시각 확인",IF(E13&gt;MOD(D13-C13,1)*1440,"휴게분 확인",""))))</f>
        <v/>
      </c>
    </row>
    <row r="14" ht="22" customHeight="1">
      <c r="A14" s="6">
        <f>IF(MONTH(DATE($B$3,$D$3,8))=$D$3,DATE($B$3,$D$3,8),"")</f>
        <v/>
      </c>
      <c r="B14" s="7">
        <f>IF(A14="","",CHOOSE(WEEKDAY(A14),"일","월","화","수","목","금","토"))</f>
        <v/>
      </c>
      <c r="C14" s="8" t="n"/>
      <c r="D14" s="8" t="n"/>
      <c r="E14" s="9" t="n"/>
      <c r="F14" s="10">
        <f>IF(OR(A14="",C14="",D14=""),"",IF(OR(C14=D14,E14&gt;MOD(D14-C14,1)*1440),"",ROUND((MOD(D14-C14,1)*1440-E14)/60,2)))</f>
        <v/>
      </c>
      <c r="G14" s="9" t="n"/>
      <c r="H14" s="7">
        <f>IF(AND(A14="",COUNTA(C14:E14)&gt;0),"날짜 확인",IF(OR(C14="",D14=""),"",IF(C14=D14,"시각 확인",IF(E14&gt;MOD(D14-C14,1)*1440,"휴게분 확인",""))))</f>
        <v/>
      </c>
    </row>
    <row r="15" ht="22" customHeight="1">
      <c r="A15" s="6">
        <f>IF(MONTH(DATE($B$3,$D$3,9))=$D$3,DATE($B$3,$D$3,9),"")</f>
        <v/>
      </c>
      <c r="B15" s="7">
        <f>IF(A15="","",CHOOSE(WEEKDAY(A15),"일","월","화","수","목","금","토"))</f>
        <v/>
      </c>
      <c r="C15" s="8" t="n"/>
      <c r="D15" s="8" t="n"/>
      <c r="E15" s="9" t="n"/>
      <c r="F15" s="10">
        <f>IF(OR(A15="",C15="",D15=""),"",IF(OR(C15=D15,E15&gt;MOD(D15-C15,1)*1440),"",ROUND((MOD(D15-C15,1)*1440-E15)/60,2)))</f>
        <v/>
      </c>
      <c r="G15" s="9" t="n"/>
      <c r="H15" s="7">
        <f>IF(AND(A15="",COUNTA(C15:E15)&gt;0),"날짜 확인",IF(OR(C15="",D15=""),"",IF(C15=D15,"시각 확인",IF(E15&gt;MOD(D15-C15,1)*1440,"휴게분 확인",""))))</f>
        <v/>
      </c>
    </row>
    <row r="16" ht="22" customHeight="1">
      <c r="A16" s="6">
        <f>IF(MONTH(DATE($B$3,$D$3,10))=$D$3,DATE($B$3,$D$3,10),"")</f>
        <v/>
      </c>
      <c r="B16" s="7">
        <f>IF(A16="","",CHOOSE(WEEKDAY(A16),"일","월","화","수","목","금","토"))</f>
        <v/>
      </c>
      <c r="C16" s="8" t="n"/>
      <c r="D16" s="8" t="n"/>
      <c r="E16" s="9" t="n"/>
      <c r="F16" s="10">
        <f>IF(OR(A16="",C16="",D16=""),"",IF(OR(C16=D16,E16&gt;MOD(D16-C16,1)*1440),"",ROUND((MOD(D16-C16,1)*1440-E16)/60,2)))</f>
        <v/>
      </c>
      <c r="G16" s="9" t="n"/>
      <c r="H16" s="7">
        <f>IF(AND(A16="",COUNTA(C16:E16)&gt;0),"날짜 확인",IF(OR(C16="",D16=""),"",IF(C16=D16,"시각 확인",IF(E16&gt;MOD(D16-C16,1)*1440,"휴게분 확인",""))))</f>
        <v/>
      </c>
    </row>
    <row r="17" ht="22" customHeight="1">
      <c r="A17" s="6">
        <f>IF(MONTH(DATE($B$3,$D$3,11))=$D$3,DATE($B$3,$D$3,11),"")</f>
        <v/>
      </c>
      <c r="B17" s="7">
        <f>IF(A17="","",CHOOSE(WEEKDAY(A17),"일","월","화","수","목","금","토"))</f>
        <v/>
      </c>
      <c r="C17" s="8" t="n"/>
      <c r="D17" s="8" t="n"/>
      <c r="E17" s="9" t="n"/>
      <c r="F17" s="10">
        <f>IF(OR(A17="",C17="",D17=""),"",IF(OR(C17=D17,E17&gt;MOD(D17-C17,1)*1440),"",ROUND((MOD(D17-C17,1)*1440-E17)/60,2)))</f>
        <v/>
      </c>
      <c r="G17" s="9" t="n"/>
      <c r="H17" s="7">
        <f>IF(AND(A17="",COUNTA(C17:E17)&gt;0),"날짜 확인",IF(OR(C17="",D17=""),"",IF(C17=D17,"시각 확인",IF(E17&gt;MOD(D17-C17,1)*1440,"휴게분 확인",""))))</f>
        <v/>
      </c>
    </row>
    <row r="18" ht="22" customHeight="1">
      <c r="A18" s="6">
        <f>IF(MONTH(DATE($B$3,$D$3,12))=$D$3,DATE($B$3,$D$3,12),"")</f>
        <v/>
      </c>
      <c r="B18" s="7">
        <f>IF(A18="","",CHOOSE(WEEKDAY(A18),"일","월","화","수","목","금","토"))</f>
        <v/>
      </c>
      <c r="C18" s="8" t="n"/>
      <c r="D18" s="8" t="n"/>
      <c r="E18" s="9" t="n"/>
      <c r="F18" s="10">
        <f>IF(OR(A18="",C18="",D18=""),"",IF(OR(C18=D18,E18&gt;MOD(D18-C18,1)*1440),"",ROUND((MOD(D18-C18,1)*1440-E18)/60,2)))</f>
        <v/>
      </c>
      <c r="G18" s="9" t="n"/>
      <c r="H18" s="7">
        <f>IF(AND(A18="",COUNTA(C18:E18)&gt;0),"날짜 확인",IF(OR(C18="",D18=""),"",IF(C18=D18,"시각 확인",IF(E18&gt;MOD(D18-C18,1)*1440,"휴게분 확인",""))))</f>
        <v/>
      </c>
    </row>
    <row r="19" ht="22" customHeight="1">
      <c r="A19" s="6">
        <f>IF(MONTH(DATE($B$3,$D$3,13))=$D$3,DATE($B$3,$D$3,13),"")</f>
        <v/>
      </c>
      <c r="B19" s="7">
        <f>IF(A19="","",CHOOSE(WEEKDAY(A19),"일","월","화","수","목","금","토"))</f>
        <v/>
      </c>
      <c r="C19" s="8" t="n"/>
      <c r="D19" s="8" t="n"/>
      <c r="E19" s="9" t="n"/>
      <c r="F19" s="10">
        <f>IF(OR(A19="",C19="",D19=""),"",IF(OR(C19=D19,E19&gt;MOD(D19-C19,1)*1440),"",ROUND((MOD(D19-C19,1)*1440-E19)/60,2)))</f>
        <v/>
      </c>
      <c r="G19" s="9" t="n"/>
      <c r="H19" s="7">
        <f>IF(AND(A19="",COUNTA(C19:E19)&gt;0),"날짜 확인",IF(OR(C19="",D19=""),"",IF(C19=D19,"시각 확인",IF(E19&gt;MOD(D19-C19,1)*1440,"휴게분 확인",""))))</f>
        <v/>
      </c>
    </row>
    <row r="20" ht="22" customHeight="1">
      <c r="A20" s="6">
        <f>IF(MONTH(DATE($B$3,$D$3,14))=$D$3,DATE($B$3,$D$3,14),"")</f>
        <v/>
      </c>
      <c r="B20" s="7">
        <f>IF(A20="","",CHOOSE(WEEKDAY(A20),"일","월","화","수","목","금","토"))</f>
        <v/>
      </c>
      <c r="C20" s="8" t="n"/>
      <c r="D20" s="8" t="n"/>
      <c r="E20" s="9" t="n"/>
      <c r="F20" s="10">
        <f>IF(OR(A20="",C20="",D20=""),"",IF(OR(C20=D20,E20&gt;MOD(D20-C20,1)*1440),"",ROUND((MOD(D20-C20,1)*1440-E20)/60,2)))</f>
        <v/>
      </c>
      <c r="G20" s="9" t="n"/>
      <c r="H20" s="7">
        <f>IF(AND(A20="",COUNTA(C20:E20)&gt;0),"날짜 확인",IF(OR(C20="",D20=""),"",IF(C20=D20,"시각 확인",IF(E20&gt;MOD(D20-C20,1)*1440,"휴게분 확인",""))))</f>
        <v/>
      </c>
    </row>
    <row r="21" ht="22" customHeight="1">
      <c r="A21" s="6">
        <f>IF(MONTH(DATE($B$3,$D$3,15))=$D$3,DATE($B$3,$D$3,15),"")</f>
        <v/>
      </c>
      <c r="B21" s="7">
        <f>IF(A21="","",CHOOSE(WEEKDAY(A21),"일","월","화","수","목","금","토"))</f>
        <v/>
      </c>
      <c r="C21" s="8" t="n"/>
      <c r="D21" s="8" t="n"/>
      <c r="E21" s="9" t="n"/>
      <c r="F21" s="10">
        <f>IF(OR(A21="",C21="",D21=""),"",IF(OR(C21=D21,E21&gt;MOD(D21-C21,1)*1440),"",ROUND((MOD(D21-C21,1)*1440-E21)/60,2)))</f>
        <v/>
      </c>
      <c r="G21" s="9" t="n"/>
      <c r="H21" s="7">
        <f>IF(AND(A21="",COUNTA(C21:E21)&gt;0),"날짜 확인",IF(OR(C21="",D21=""),"",IF(C21=D21,"시각 확인",IF(E21&gt;MOD(D21-C21,1)*1440,"휴게분 확인",""))))</f>
        <v/>
      </c>
    </row>
    <row r="22" ht="22" customHeight="1">
      <c r="A22" s="6">
        <f>IF(MONTH(DATE($B$3,$D$3,16))=$D$3,DATE($B$3,$D$3,16),"")</f>
        <v/>
      </c>
      <c r="B22" s="7">
        <f>IF(A22="","",CHOOSE(WEEKDAY(A22),"일","월","화","수","목","금","토"))</f>
        <v/>
      </c>
      <c r="C22" s="8" t="n"/>
      <c r="D22" s="8" t="n"/>
      <c r="E22" s="9" t="n"/>
      <c r="F22" s="10">
        <f>IF(OR(A22="",C22="",D22=""),"",IF(OR(C22=D22,E22&gt;MOD(D22-C22,1)*1440),"",ROUND((MOD(D22-C22,1)*1440-E22)/60,2)))</f>
        <v/>
      </c>
      <c r="G22" s="9" t="n"/>
      <c r="H22" s="7">
        <f>IF(AND(A22="",COUNTA(C22:E22)&gt;0),"날짜 확인",IF(OR(C22="",D22=""),"",IF(C22=D22,"시각 확인",IF(E22&gt;MOD(D22-C22,1)*1440,"휴게분 확인",""))))</f>
        <v/>
      </c>
    </row>
    <row r="23" ht="22" customHeight="1">
      <c r="A23" s="6">
        <f>IF(MONTH(DATE($B$3,$D$3,17))=$D$3,DATE($B$3,$D$3,17),"")</f>
        <v/>
      </c>
      <c r="B23" s="7">
        <f>IF(A23="","",CHOOSE(WEEKDAY(A23),"일","월","화","수","목","금","토"))</f>
        <v/>
      </c>
      <c r="C23" s="8" t="n"/>
      <c r="D23" s="8" t="n"/>
      <c r="E23" s="9" t="n"/>
      <c r="F23" s="10">
        <f>IF(OR(A23="",C23="",D23=""),"",IF(OR(C23=D23,E23&gt;MOD(D23-C23,1)*1440),"",ROUND((MOD(D23-C23,1)*1440-E23)/60,2)))</f>
        <v/>
      </c>
      <c r="G23" s="9" t="n"/>
      <c r="H23" s="7">
        <f>IF(AND(A23="",COUNTA(C23:E23)&gt;0),"날짜 확인",IF(OR(C23="",D23=""),"",IF(C23=D23,"시각 확인",IF(E23&gt;MOD(D23-C23,1)*1440,"휴게분 확인",""))))</f>
        <v/>
      </c>
    </row>
    <row r="24" ht="22" customHeight="1">
      <c r="A24" s="6">
        <f>IF(MONTH(DATE($B$3,$D$3,18))=$D$3,DATE($B$3,$D$3,18),"")</f>
        <v/>
      </c>
      <c r="B24" s="7">
        <f>IF(A24="","",CHOOSE(WEEKDAY(A24),"일","월","화","수","목","금","토"))</f>
        <v/>
      </c>
      <c r="C24" s="8" t="n"/>
      <c r="D24" s="8" t="n"/>
      <c r="E24" s="9" t="n"/>
      <c r="F24" s="10">
        <f>IF(OR(A24="",C24="",D24=""),"",IF(OR(C24=D24,E24&gt;MOD(D24-C24,1)*1440),"",ROUND((MOD(D24-C24,1)*1440-E24)/60,2)))</f>
        <v/>
      </c>
      <c r="G24" s="9" t="n"/>
      <c r="H24" s="7">
        <f>IF(AND(A24="",COUNTA(C24:E24)&gt;0),"날짜 확인",IF(OR(C24="",D24=""),"",IF(C24=D24,"시각 확인",IF(E24&gt;MOD(D24-C24,1)*1440,"휴게분 확인",""))))</f>
        <v/>
      </c>
    </row>
    <row r="25" ht="22" customHeight="1">
      <c r="A25" s="6">
        <f>IF(MONTH(DATE($B$3,$D$3,19))=$D$3,DATE($B$3,$D$3,19),"")</f>
        <v/>
      </c>
      <c r="B25" s="7">
        <f>IF(A25="","",CHOOSE(WEEKDAY(A25),"일","월","화","수","목","금","토"))</f>
        <v/>
      </c>
      <c r="C25" s="8" t="n"/>
      <c r="D25" s="8" t="n"/>
      <c r="E25" s="9" t="n"/>
      <c r="F25" s="10">
        <f>IF(OR(A25="",C25="",D25=""),"",IF(OR(C25=D25,E25&gt;MOD(D25-C25,1)*1440),"",ROUND((MOD(D25-C25,1)*1440-E25)/60,2)))</f>
        <v/>
      </c>
      <c r="G25" s="9" t="n"/>
      <c r="H25" s="7">
        <f>IF(AND(A25="",COUNTA(C25:E25)&gt;0),"날짜 확인",IF(OR(C25="",D25=""),"",IF(C25=D25,"시각 확인",IF(E25&gt;MOD(D25-C25,1)*1440,"휴게분 확인",""))))</f>
        <v/>
      </c>
    </row>
    <row r="26" ht="22" customHeight="1">
      <c r="A26" s="6">
        <f>IF(MONTH(DATE($B$3,$D$3,20))=$D$3,DATE($B$3,$D$3,20),"")</f>
        <v/>
      </c>
      <c r="B26" s="7">
        <f>IF(A26="","",CHOOSE(WEEKDAY(A26),"일","월","화","수","목","금","토"))</f>
        <v/>
      </c>
      <c r="C26" s="8" t="n"/>
      <c r="D26" s="8" t="n"/>
      <c r="E26" s="9" t="n"/>
      <c r="F26" s="10">
        <f>IF(OR(A26="",C26="",D26=""),"",IF(OR(C26=D26,E26&gt;MOD(D26-C26,1)*1440),"",ROUND((MOD(D26-C26,1)*1440-E26)/60,2)))</f>
        <v/>
      </c>
      <c r="G26" s="9" t="n"/>
      <c r="H26" s="7">
        <f>IF(AND(A26="",COUNTA(C26:E26)&gt;0),"날짜 확인",IF(OR(C26="",D26=""),"",IF(C26=D26,"시각 확인",IF(E26&gt;MOD(D26-C26,1)*1440,"휴게분 확인",""))))</f>
        <v/>
      </c>
    </row>
    <row r="27" ht="22" customHeight="1">
      <c r="A27" s="6">
        <f>IF(MONTH(DATE($B$3,$D$3,21))=$D$3,DATE($B$3,$D$3,21),"")</f>
        <v/>
      </c>
      <c r="B27" s="7">
        <f>IF(A27="","",CHOOSE(WEEKDAY(A27),"일","월","화","수","목","금","토"))</f>
        <v/>
      </c>
      <c r="C27" s="8" t="n"/>
      <c r="D27" s="8" t="n"/>
      <c r="E27" s="9" t="n"/>
      <c r="F27" s="10">
        <f>IF(OR(A27="",C27="",D27=""),"",IF(OR(C27=D27,E27&gt;MOD(D27-C27,1)*1440),"",ROUND((MOD(D27-C27,1)*1440-E27)/60,2)))</f>
        <v/>
      </c>
      <c r="G27" s="9" t="n"/>
      <c r="H27" s="7">
        <f>IF(AND(A27="",COUNTA(C27:E27)&gt;0),"날짜 확인",IF(OR(C27="",D27=""),"",IF(C27=D27,"시각 확인",IF(E27&gt;MOD(D27-C27,1)*1440,"휴게분 확인",""))))</f>
        <v/>
      </c>
    </row>
    <row r="28" ht="22" customHeight="1">
      <c r="A28" s="6">
        <f>IF(MONTH(DATE($B$3,$D$3,22))=$D$3,DATE($B$3,$D$3,22),"")</f>
        <v/>
      </c>
      <c r="B28" s="7">
        <f>IF(A28="","",CHOOSE(WEEKDAY(A28),"일","월","화","수","목","금","토"))</f>
        <v/>
      </c>
      <c r="C28" s="8" t="n"/>
      <c r="D28" s="8" t="n"/>
      <c r="E28" s="9" t="n"/>
      <c r="F28" s="10">
        <f>IF(OR(A28="",C28="",D28=""),"",IF(OR(C28=D28,E28&gt;MOD(D28-C28,1)*1440),"",ROUND((MOD(D28-C28,1)*1440-E28)/60,2)))</f>
        <v/>
      </c>
      <c r="G28" s="9" t="n"/>
      <c r="H28" s="7">
        <f>IF(AND(A28="",COUNTA(C28:E28)&gt;0),"날짜 확인",IF(OR(C28="",D28=""),"",IF(C28=D28,"시각 확인",IF(E28&gt;MOD(D28-C28,1)*1440,"휴게분 확인",""))))</f>
        <v/>
      </c>
    </row>
    <row r="29" ht="22" customHeight="1">
      <c r="A29" s="6">
        <f>IF(MONTH(DATE($B$3,$D$3,23))=$D$3,DATE($B$3,$D$3,23),"")</f>
        <v/>
      </c>
      <c r="B29" s="7">
        <f>IF(A29="","",CHOOSE(WEEKDAY(A29),"일","월","화","수","목","금","토"))</f>
        <v/>
      </c>
      <c r="C29" s="8" t="n"/>
      <c r="D29" s="8" t="n"/>
      <c r="E29" s="9" t="n"/>
      <c r="F29" s="10">
        <f>IF(OR(A29="",C29="",D29=""),"",IF(OR(C29=D29,E29&gt;MOD(D29-C29,1)*1440),"",ROUND((MOD(D29-C29,1)*1440-E29)/60,2)))</f>
        <v/>
      </c>
      <c r="G29" s="9" t="n"/>
      <c r="H29" s="7">
        <f>IF(AND(A29="",COUNTA(C29:E29)&gt;0),"날짜 확인",IF(OR(C29="",D29=""),"",IF(C29=D29,"시각 확인",IF(E29&gt;MOD(D29-C29,1)*1440,"휴게분 확인",""))))</f>
        <v/>
      </c>
    </row>
    <row r="30" ht="22" customHeight="1">
      <c r="A30" s="6">
        <f>IF(MONTH(DATE($B$3,$D$3,24))=$D$3,DATE($B$3,$D$3,24),"")</f>
        <v/>
      </c>
      <c r="B30" s="7">
        <f>IF(A30="","",CHOOSE(WEEKDAY(A30),"일","월","화","수","목","금","토"))</f>
        <v/>
      </c>
      <c r="C30" s="8" t="n"/>
      <c r="D30" s="8" t="n"/>
      <c r="E30" s="9" t="n"/>
      <c r="F30" s="10">
        <f>IF(OR(A30="",C30="",D30=""),"",IF(OR(C30=D30,E30&gt;MOD(D30-C30,1)*1440),"",ROUND((MOD(D30-C30,1)*1440-E30)/60,2)))</f>
        <v/>
      </c>
      <c r="G30" s="9" t="n"/>
      <c r="H30" s="7">
        <f>IF(AND(A30="",COUNTA(C30:E30)&gt;0),"날짜 확인",IF(OR(C30="",D30=""),"",IF(C30=D30,"시각 확인",IF(E30&gt;MOD(D30-C30,1)*1440,"휴게분 확인",""))))</f>
        <v/>
      </c>
    </row>
    <row r="31" ht="22" customHeight="1">
      <c r="A31" s="6">
        <f>IF(MONTH(DATE($B$3,$D$3,25))=$D$3,DATE($B$3,$D$3,25),"")</f>
        <v/>
      </c>
      <c r="B31" s="7">
        <f>IF(A31="","",CHOOSE(WEEKDAY(A31),"일","월","화","수","목","금","토"))</f>
        <v/>
      </c>
      <c r="C31" s="8" t="n"/>
      <c r="D31" s="8" t="n"/>
      <c r="E31" s="9" t="n"/>
      <c r="F31" s="10">
        <f>IF(OR(A31="",C31="",D31=""),"",IF(OR(C31=D31,E31&gt;MOD(D31-C31,1)*1440),"",ROUND((MOD(D31-C31,1)*1440-E31)/60,2)))</f>
        <v/>
      </c>
      <c r="G31" s="9" t="n"/>
      <c r="H31" s="7">
        <f>IF(AND(A31="",COUNTA(C31:E31)&gt;0),"날짜 확인",IF(OR(C31="",D31=""),"",IF(C31=D31,"시각 확인",IF(E31&gt;MOD(D31-C31,1)*1440,"휴게분 확인",""))))</f>
        <v/>
      </c>
    </row>
    <row r="32" ht="22" customHeight="1">
      <c r="A32" s="6">
        <f>IF(MONTH(DATE($B$3,$D$3,26))=$D$3,DATE($B$3,$D$3,26),"")</f>
        <v/>
      </c>
      <c r="B32" s="7">
        <f>IF(A32="","",CHOOSE(WEEKDAY(A32),"일","월","화","수","목","금","토"))</f>
        <v/>
      </c>
      <c r="C32" s="8" t="n"/>
      <c r="D32" s="8" t="n"/>
      <c r="E32" s="9" t="n"/>
      <c r="F32" s="10">
        <f>IF(OR(A32="",C32="",D32=""),"",IF(OR(C32=D32,E32&gt;MOD(D32-C32,1)*1440),"",ROUND((MOD(D32-C32,1)*1440-E32)/60,2)))</f>
        <v/>
      </c>
      <c r="G32" s="9" t="n"/>
      <c r="H32" s="7">
        <f>IF(AND(A32="",COUNTA(C32:E32)&gt;0),"날짜 확인",IF(OR(C32="",D32=""),"",IF(C32=D32,"시각 확인",IF(E32&gt;MOD(D32-C32,1)*1440,"휴게분 확인",""))))</f>
        <v/>
      </c>
    </row>
    <row r="33" ht="22" customHeight="1">
      <c r="A33" s="6">
        <f>IF(MONTH(DATE($B$3,$D$3,27))=$D$3,DATE($B$3,$D$3,27),"")</f>
        <v/>
      </c>
      <c r="B33" s="7">
        <f>IF(A33="","",CHOOSE(WEEKDAY(A33),"일","월","화","수","목","금","토"))</f>
        <v/>
      </c>
      <c r="C33" s="8" t="n"/>
      <c r="D33" s="8" t="n"/>
      <c r="E33" s="9" t="n"/>
      <c r="F33" s="10">
        <f>IF(OR(A33="",C33="",D33=""),"",IF(OR(C33=D33,E33&gt;MOD(D33-C33,1)*1440),"",ROUND((MOD(D33-C33,1)*1440-E33)/60,2)))</f>
        <v/>
      </c>
      <c r="G33" s="9" t="n"/>
      <c r="H33" s="7">
        <f>IF(AND(A33="",COUNTA(C33:E33)&gt;0),"날짜 확인",IF(OR(C33="",D33=""),"",IF(C33=D33,"시각 확인",IF(E33&gt;MOD(D33-C33,1)*1440,"휴게분 확인",""))))</f>
        <v/>
      </c>
    </row>
    <row r="34" ht="22" customHeight="1">
      <c r="A34" s="6">
        <f>IF(MONTH(DATE($B$3,$D$3,28))=$D$3,DATE($B$3,$D$3,28),"")</f>
        <v/>
      </c>
      <c r="B34" s="7">
        <f>IF(A34="","",CHOOSE(WEEKDAY(A34),"일","월","화","수","목","금","토"))</f>
        <v/>
      </c>
      <c r="C34" s="8" t="n"/>
      <c r="D34" s="8" t="n"/>
      <c r="E34" s="9" t="n"/>
      <c r="F34" s="10">
        <f>IF(OR(A34="",C34="",D34=""),"",IF(OR(C34=D34,E34&gt;MOD(D34-C34,1)*1440),"",ROUND((MOD(D34-C34,1)*1440-E34)/60,2)))</f>
        <v/>
      </c>
      <c r="G34" s="9" t="n"/>
      <c r="H34" s="7">
        <f>IF(AND(A34="",COUNTA(C34:E34)&gt;0),"날짜 확인",IF(OR(C34="",D34=""),"",IF(C34=D34,"시각 확인",IF(E34&gt;MOD(D34-C34,1)*1440,"휴게분 확인",""))))</f>
        <v/>
      </c>
    </row>
    <row r="35" ht="22" customHeight="1">
      <c r="A35" s="6">
        <f>IF(MONTH(DATE($B$3,$D$3,29))=$D$3,DATE($B$3,$D$3,29),"")</f>
        <v/>
      </c>
      <c r="B35" s="7">
        <f>IF(A35="","",CHOOSE(WEEKDAY(A35),"일","월","화","수","목","금","토"))</f>
        <v/>
      </c>
      <c r="C35" s="8" t="n"/>
      <c r="D35" s="8" t="n"/>
      <c r="E35" s="9" t="n"/>
      <c r="F35" s="10">
        <f>IF(OR(A35="",C35="",D35=""),"",IF(OR(C35=D35,E35&gt;MOD(D35-C35,1)*1440),"",ROUND((MOD(D35-C35,1)*1440-E35)/60,2)))</f>
        <v/>
      </c>
      <c r="G35" s="9" t="n"/>
      <c r="H35" s="7">
        <f>IF(AND(A35="",COUNTA(C35:E35)&gt;0),"날짜 확인",IF(OR(C35="",D35=""),"",IF(C35=D35,"시각 확인",IF(E35&gt;MOD(D35-C35,1)*1440,"휴게분 확인",""))))</f>
        <v/>
      </c>
    </row>
    <row r="36" ht="22" customHeight="1">
      <c r="A36" s="6">
        <f>IF(MONTH(DATE($B$3,$D$3,30))=$D$3,DATE($B$3,$D$3,30),"")</f>
        <v/>
      </c>
      <c r="B36" s="7">
        <f>IF(A36="","",CHOOSE(WEEKDAY(A36),"일","월","화","수","목","금","토"))</f>
        <v/>
      </c>
      <c r="C36" s="8" t="n"/>
      <c r="D36" s="8" t="n"/>
      <c r="E36" s="9" t="n"/>
      <c r="F36" s="10">
        <f>IF(OR(A36="",C36="",D36=""),"",IF(OR(C36=D36,E36&gt;MOD(D36-C36,1)*1440),"",ROUND((MOD(D36-C36,1)*1440-E36)/60,2)))</f>
        <v/>
      </c>
      <c r="G36" s="9" t="n"/>
      <c r="H36" s="7">
        <f>IF(AND(A36="",COUNTA(C36:E36)&gt;0),"날짜 확인",IF(OR(C36="",D36=""),"",IF(C36=D36,"시각 확인",IF(E36&gt;MOD(D36-C36,1)*1440,"휴게분 확인",""))))</f>
        <v/>
      </c>
    </row>
    <row r="37" ht="22" customHeight="1">
      <c r="A37" s="6">
        <f>IF(MONTH(DATE($B$3,$D$3,31))=$D$3,DATE($B$3,$D$3,31),"")</f>
        <v/>
      </c>
      <c r="B37" s="7">
        <f>IF(A37="","",CHOOSE(WEEKDAY(A37),"일","월","화","수","목","금","토"))</f>
        <v/>
      </c>
      <c r="C37" s="8" t="n"/>
      <c r="D37" s="8" t="n"/>
      <c r="E37" s="9" t="n"/>
      <c r="F37" s="10">
        <f>IF(OR(A37="",C37="",D37=""),"",IF(OR(C37=D37,E37&gt;MOD(D37-C37,1)*1440),"",ROUND((MOD(D37-C37,1)*1440-E37)/60,2)))</f>
        <v/>
      </c>
      <c r="G37" s="9" t="n"/>
      <c r="H37" s="7">
        <f>IF(AND(A37="",COUNTA(C37:E37)&gt;0),"날짜 확인",IF(OR(C37="",D37=""),"",IF(C37=D37,"시각 확인",IF(E37&gt;MOD(D37-C37,1)*1440,"휴게분 확인",""))))</f>
        <v/>
      </c>
    </row>
    <row r="39">
      <c r="E39" t="inlineStr">
        <is>
          <t>예정 합계</t>
        </is>
      </c>
      <c r="F39" s="11">
        <f>SUM(F7:F37)</f>
        <v/>
      </c>
    </row>
  </sheetData>
  <mergeCells count="2">
    <mergeCell ref="A2:H2"/>
    <mergeCell ref="A1:H1"/>
  </mergeCells>
  <dataValidations count="4">
    <dataValidation sqref="B3" showDropDown="0" showInputMessage="0" showErrorMessage="1" allowBlank="1" error="입력 범위와 형식을 확인하세요." type="whole" operator="between">
      <formula1>1900</formula1>
      <formula2>2100</formula2>
    </dataValidation>
    <dataValidation sqref="D3" showDropDown="0" showInputMessage="0" showErrorMessage="1" allowBlank="1" error="입력 범위와 형식을 확인하세요." type="whole" operator="between">
      <formula1>1</formula1>
      <formula2>12</formula2>
    </dataValidation>
    <dataValidation sqref="E7:E37" showDropDown="0" showInputMessage="0" showErrorMessage="1" allowBlank="1" error="입력 범위와 형식을 확인하세요." type="whole" operator="between">
      <formula1>0</formula1>
      <formula2>1439</formula2>
    </dataValidation>
    <dataValidation sqref="C7:D37" showDropDown="0" showInputMessage="0" showErrorMessage="1" allowBlank="1" error="입력 범위와 형식을 확인하세요." type="decimal" operator="between">
      <formula1>0</formula1>
      <formula2>0.99999</formula2>
    </dataValidation>
  </dataValidations>
  <printOptions horizontalCentered="1"/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9" customWidth="1" min="2" max="2"/>
    <col width="13" customWidth="1" min="3" max="3"/>
    <col width="13" customWidth="1" min="4" max="4"/>
    <col width="12" customWidth="1" min="5" max="5"/>
    <col width="14" customWidth="1" min="6" max="6"/>
    <col width="32" customWidth="1" min="7" max="7"/>
    <col width="20" customWidth="1" min="8" max="8"/>
  </cols>
  <sheetData>
    <row r="1">
      <c r="A1" s="1" t="inlineStr">
        <is>
          <t>월간 근무계획표 · 가상 예시</t>
        </is>
      </c>
    </row>
    <row r="2" ht="42" customHeight="1">
      <c r="A2" s="2" t="inlineStr">
        <is>
          <t>입력칸은 파란 글자, 수식은 검정입니다. 단일 근무 구간의 예정시간만 계산하며 법정근로·임금 계산이 아닙니다.</t>
        </is>
      </c>
    </row>
    <row r="3">
      <c r="A3" t="inlineStr">
        <is>
          <t>연도</t>
        </is>
      </c>
      <c r="B3" s="4" t="n">
        <v>2026</v>
      </c>
      <c r="C3" t="inlineStr">
        <is>
          <t>월</t>
        </is>
      </c>
      <c r="D3" s="4" t="n">
        <v>10</v>
      </c>
      <c r="E3" t="inlineStr">
        <is>
          <t>성명</t>
        </is>
      </c>
      <c r="F3" t="inlineStr"/>
      <c r="G3" t="inlineStr"/>
      <c r="H3" t="inlineStr"/>
    </row>
    <row r="4">
      <c r="A4" t="inlineStr">
        <is>
          <t>입력 예</t>
        </is>
      </c>
      <c r="B4" t="inlineStr">
        <is>
          <t>시작 09:00</t>
        </is>
      </c>
      <c r="C4" t="inlineStr">
        <is>
          <t>종료 18:00</t>
        </is>
      </c>
      <c r="D4" t="inlineStr">
        <is>
          <t>휴게 60분</t>
        </is>
      </c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s="5" t="inlineStr">
        <is>
          <t>날짜</t>
        </is>
      </c>
      <c r="B6" s="5" t="inlineStr">
        <is>
          <t>요일</t>
        </is>
      </c>
      <c r="C6" s="5" t="inlineStr">
        <is>
          <t>시작</t>
        </is>
      </c>
      <c r="D6" s="5" t="inlineStr">
        <is>
          <t>종료</t>
        </is>
      </c>
      <c r="E6" s="5" t="inlineStr">
        <is>
          <t>휴게분</t>
        </is>
      </c>
      <c r="F6" s="5" t="inlineStr">
        <is>
          <t>예정시간</t>
        </is>
      </c>
      <c r="G6" s="5" t="inlineStr">
        <is>
          <t>메모</t>
        </is>
      </c>
      <c r="H6" s="5" t="inlineStr">
        <is>
          <t>입력확인</t>
        </is>
      </c>
    </row>
    <row r="7" ht="22" customHeight="1">
      <c r="A7" s="6">
        <f>IF(MONTH(DATE($B$3,$D$3,1))=$D$3,DATE($B$3,$D$3,1),"")</f>
        <v/>
      </c>
      <c r="B7" s="7">
        <f>IF(A7="","",CHOOSE(WEEKDAY(A7),"일","월","화","수","목","금","토"))</f>
        <v/>
      </c>
      <c r="C7" s="8" t="n">
        <v>0.375</v>
      </c>
      <c r="D7" s="8" t="n">
        <v>0.75</v>
      </c>
      <c r="E7" s="9" t="n">
        <v>60</v>
      </c>
      <c r="F7" s="10">
        <f>IF(OR(A7="",C7="",D7=""),"",IF(OR(C7=D7,E7&gt;MOD(D7-C7,1)*1440),"",ROUND((MOD(D7-C7,1)*1440-E7)/60,2)))</f>
        <v/>
      </c>
      <c r="G7" s="9" t="inlineStr">
        <is>
          <t>가상 일정</t>
        </is>
      </c>
      <c r="H7" s="7">
        <f>IF(AND(A7="",COUNTA(C7:E7)&gt;0),"날짜 확인",IF(OR(C7="",D7=""),"",IF(C7=D7,"시각 확인",IF(E7&gt;MOD(D7-C7,1)*1440,"휴게분 확인",""))))</f>
        <v/>
      </c>
    </row>
    <row r="8" ht="22" customHeight="1">
      <c r="A8" s="6">
        <f>IF(MONTH(DATE($B$3,$D$3,2))=$D$3,DATE($B$3,$D$3,2),"")</f>
        <v/>
      </c>
      <c r="B8" s="7">
        <f>IF(A8="","",CHOOSE(WEEKDAY(A8),"일","월","화","수","목","금","토"))</f>
        <v/>
      </c>
      <c r="C8" s="8" t="n">
        <v>0.3958333333333333</v>
      </c>
      <c r="D8" s="8" t="n">
        <v>0.7291666666666666</v>
      </c>
      <c r="E8" s="9" t="n">
        <v>60</v>
      </c>
      <c r="F8" s="10">
        <f>IF(OR(A8="",C8="",D8=""),"",IF(OR(C8=D8,E8&gt;MOD(D8-C8,1)*1440),"",ROUND((MOD(D8-C8,1)*1440-E8)/60,2)))</f>
        <v/>
      </c>
      <c r="G8" s="9" t="inlineStr">
        <is>
          <t>가상 일정</t>
        </is>
      </c>
      <c r="H8" s="7">
        <f>IF(AND(A8="",COUNTA(C8:E8)&gt;0),"날짜 확인",IF(OR(C8="",D8=""),"",IF(C8=D8,"시각 확인",IF(E8&gt;MOD(D8-C8,1)*1440,"휴게분 확인",""))))</f>
        <v/>
      </c>
    </row>
    <row r="9" ht="22" customHeight="1">
      <c r="A9" s="6">
        <f>IF(MONTH(DATE($B$3,$D$3,3))=$D$3,DATE($B$3,$D$3,3),"")</f>
        <v/>
      </c>
      <c r="B9" s="7">
        <f>IF(A9="","",CHOOSE(WEEKDAY(A9),"일","월","화","수","목","금","토"))</f>
        <v/>
      </c>
      <c r="C9" s="8" t="n">
        <v>0.9166666666666666</v>
      </c>
      <c r="D9" s="8" t="n">
        <v>0.25</v>
      </c>
      <c r="E9" s="9" t="n">
        <v>30</v>
      </c>
      <c r="F9" s="10">
        <f>IF(OR(A9="",C9="",D9=""),"",IF(OR(C9=D9,E9&gt;MOD(D9-C9,1)*1440),"",ROUND((MOD(D9-C9,1)*1440-E9)/60,2)))</f>
        <v/>
      </c>
      <c r="G9" s="9" t="inlineStr">
        <is>
          <t>가상 일정</t>
        </is>
      </c>
      <c r="H9" s="7">
        <f>IF(AND(A9="",COUNTA(C9:E9)&gt;0),"날짜 확인",IF(OR(C9="",D9=""),"",IF(C9=D9,"시각 확인",IF(E9&gt;MOD(D9-C9,1)*1440,"휴게분 확인",""))))</f>
        <v/>
      </c>
    </row>
    <row r="10" ht="22" customHeight="1">
      <c r="A10" s="6">
        <f>IF(MONTH(DATE($B$3,$D$3,4))=$D$3,DATE($B$3,$D$3,4),"")</f>
        <v/>
      </c>
      <c r="B10" s="7">
        <f>IF(A10="","",CHOOSE(WEEKDAY(A10),"일","월","화","수","목","금","토"))</f>
        <v/>
      </c>
      <c r="C10" s="8" t="n"/>
      <c r="D10" s="8" t="n"/>
      <c r="E10" s="9" t="n"/>
      <c r="F10" s="10">
        <f>IF(OR(A10="",C10="",D10=""),"",IF(OR(C10=D10,E10&gt;MOD(D10-C10,1)*1440),"",ROUND((MOD(D10-C10,1)*1440-E10)/60,2)))</f>
        <v/>
      </c>
      <c r="G10" s="9" t="n"/>
      <c r="H10" s="7">
        <f>IF(AND(A10="",COUNTA(C10:E10)&gt;0),"날짜 확인",IF(OR(C10="",D10=""),"",IF(C10=D10,"시각 확인",IF(E10&gt;MOD(D10-C10,1)*1440,"휴게분 확인",""))))</f>
        <v/>
      </c>
    </row>
    <row r="11" ht="22" customHeight="1">
      <c r="A11" s="6">
        <f>IF(MONTH(DATE($B$3,$D$3,5))=$D$3,DATE($B$3,$D$3,5),"")</f>
        <v/>
      </c>
      <c r="B11" s="7">
        <f>IF(A11="","",CHOOSE(WEEKDAY(A11),"일","월","화","수","목","금","토"))</f>
        <v/>
      </c>
      <c r="C11" s="8" t="n"/>
      <c r="D11" s="8" t="n"/>
      <c r="E11" s="9" t="n"/>
      <c r="F11" s="10">
        <f>IF(OR(A11="",C11="",D11=""),"",IF(OR(C11=D11,E11&gt;MOD(D11-C11,1)*1440),"",ROUND((MOD(D11-C11,1)*1440-E11)/60,2)))</f>
        <v/>
      </c>
      <c r="G11" s="9" t="n"/>
      <c r="H11" s="7">
        <f>IF(AND(A11="",COUNTA(C11:E11)&gt;0),"날짜 확인",IF(OR(C11="",D11=""),"",IF(C11=D11,"시각 확인",IF(E11&gt;MOD(D11-C11,1)*1440,"휴게분 확인",""))))</f>
        <v/>
      </c>
    </row>
    <row r="12" ht="22" customHeight="1">
      <c r="A12" s="6">
        <f>IF(MONTH(DATE($B$3,$D$3,6))=$D$3,DATE($B$3,$D$3,6),"")</f>
        <v/>
      </c>
      <c r="B12" s="7">
        <f>IF(A12="","",CHOOSE(WEEKDAY(A12),"일","월","화","수","목","금","토"))</f>
        <v/>
      </c>
      <c r="C12" s="8" t="n"/>
      <c r="D12" s="8" t="n"/>
      <c r="E12" s="9" t="n"/>
      <c r="F12" s="10">
        <f>IF(OR(A12="",C12="",D12=""),"",IF(OR(C12=D12,E12&gt;MOD(D12-C12,1)*1440),"",ROUND((MOD(D12-C12,1)*1440-E12)/60,2)))</f>
        <v/>
      </c>
      <c r="G12" s="9" t="n"/>
      <c r="H12" s="7">
        <f>IF(AND(A12="",COUNTA(C12:E12)&gt;0),"날짜 확인",IF(OR(C12="",D12=""),"",IF(C12=D12,"시각 확인",IF(E12&gt;MOD(D12-C12,1)*1440,"휴게분 확인",""))))</f>
        <v/>
      </c>
    </row>
    <row r="13" ht="22" customHeight="1">
      <c r="A13" s="6">
        <f>IF(MONTH(DATE($B$3,$D$3,7))=$D$3,DATE($B$3,$D$3,7),"")</f>
        <v/>
      </c>
      <c r="B13" s="7">
        <f>IF(A13="","",CHOOSE(WEEKDAY(A13),"일","월","화","수","목","금","토"))</f>
        <v/>
      </c>
      <c r="C13" s="8" t="n"/>
      <c r="D13" s="8" t="n"/>
      <c r="E13" s="9" t="n"/>
      <c r="F13" s="10">
        <f>IF(OR(A13="",C13="",D13=""),"",IF(OR(C13=D13,E13&gt;MOD(D13-C13,1)*1440),"",ROUND((MOD(D13-C13,1)*1440-E13)/60,2)))</f>
        <v/>
      </c>
      <c r="G13" s="9" t="n"/>
      <c r="H13" s="7">
        <f>IF(AND(A13="",COUNTA(C13:E13)&gt;0),"날짜 확인",IF(OR(C13="",D13=""),"",IF(C13=D13,"시각 확인",IF(E13&gt;MOD(D13-C13,1)*1440,"휴게분 확인",""))))</f>
        <v/>
      </c>
    </row>
    <row r="14" ht="22" customHeight="1">
      <c r="A14" s="6">
        <f>IF(MONTH(DATE($B$3,$D$3,8))=$D$3,DATE($B$3,$D$3,8),"")</f>
        <v/>
      </c>
      <c r="B14" s="7">
        <f>IF(A14="","",CHOOSE(WEEKDAY(A14),"일","월","화","수","목","금","토"))</f>
        <v/>
      </c>
      <c r="C14" s="8" t="n"/>
      <c r="D14" s="8" t="n"/>
      <c r="E14" s="9" t="n"/>
      <c r="F14" s="10">
        <f>IF(OR(A14="",C14="",D14=""),"",IF(OR(C14=D14,E14&gt;MOD(D14-C14,1)*1440),"",ROUND((MOD(D14-C14,1)*1440-E14)/60,2)))</f>
        <v/>
      </c>
      <c r="G14" s="9" t="n"/>
      <c r="H14" s="7">
        <f>IF(AND(A14="",COUNTA(C14:E14)&gt;0),"날짜 확인",IF(OR(C14="",D14=""),"",IF(C14=D14,"시각 확인",IF(E14&gt;MOD(D14-C14,1)*1440,"휴게분 확인",""))))</f>
        <v/>
      </c>
    </row>
    <row r="15" ht="22" customHeight="1">
      <c r="A15" s="6">
        <f>IF(MONTH(DATE($B$3,$D$3,9))=$D$3,DATE($B$3,$D$3,9),"")</f>
        <v/>
      </c>
      <c r="B15" s="7">
        <f>IF(A15="","",CHOOSE(WEEKDAY(A15),"일","월","화","수","목","금","토"))</f>
        <v/>
      </c>
      <c r="C15" s="8" t="n"/>
      <c r="D15" s="8" t="n"/>
      <c r="E15" s="9" t="n"/>
      <c r="F15" s="10">
        <f>IF(OR(A15="",C15="",D15=""),"",IF(OR(C15=D15,E15&gt;MOD(D15-C15,1)*1440),"",ROUND((MOD(D15-C15,1)*1440-E15)/60,2)))</f>
        <v/>
      </c>
      <c r="G15" s="9" t="n"/>
      <c r="H15" s="7">
        <f>IF(AND(A15="",COUNTA(C15:E15)&gt;0),"날짜 확인",IF(OR(C15="",D15=""),"",IF(C15=D15,"시각 확인",IF(E15&gt;MOD(D15-C15,1)*1440,"휴게분 확인",""))))</f>
        <v/>
      </c>
    </row>
    <row r="16" ht="22" customHeight="1">
      <c r="A16" s="6">
        <f>IF(MONTH(DATE($B$3,$D$3,10))=$D$3,DATE($B$3,$D$3,10),"")</f>
        <v/>
      </c>
      <c r="B16" s="7">
        <f>IF(A16="","",CHOOSE(WEEKDAY(A16),"일","월","화","수","목","금","토"))</f>
        <v/>
      </c>
      <c r="C16" s="8" t="n"/>
      <c r="D16" s="8" t="n"/>
      <c r="E16" s="9" t="n"/>
      <c r="F16" s="10">
        <f>IF(OR(A16="",C16="",D16=""),"",IF(OR(C16=D16,E16&gt;MOD(D16-C16,1)*1440),"",ROUND((MOD(D16-C16,1)*1440-E16)/60,2)))</f>
        <v/>
      </c>
      <c r="G16" s="9" t="n"/>
      <c r="H16" s="7">
        <f>IF(AND(A16="",COUNTA(C16:E16)&gt;0),"날짜 확인",IF(OR(C16="",D16=""),"",IF(C16=D16,"시각 확인",IF(E16&gt;MOD(D16-C16,1)*1440,"휴게분 확인",""))))</f>
        <v/>
      </c>
    </row>
    <row r="17" ht="22" customHeight="1">
      <c r="A17" s="6">
        <f>IF(MONTH(DATE($B$3,$D$3,11))=$D$3,DATE($B$3,$D$3,11),"")</f>
        <v/>
      </c>
      <c r="B17" s="7">
        <f>IF(A17="","",CHOOSE(WEEKDAY(A17),"일","월","화","수","목","금","토"))</f>
        <v/>
      </c>
      <c r="C17" s="8" t="n"/>
      <c r="D17" s="8" t="n"/>
      <c r="E17" s="9" t="n"/>
      <c r="F17" s="10">
        <f>IF(OR(A17="",C17="",D17=""),"",IF(OR(C17=D17,E17&gt;MOD(D17-C17,1)*1440),"",ROUND((MOD(D17-C17,1)*1440-E17)/60,2)))</f>
        <v/>
      </c>
      <c r="G17" s="9" t="n"/>
      <c r="H17" s="7">
        <f>IF(AND(A17="",COUNTA(C17:E17)&gt;0),"날짜 확인",IF(OR(C17="",D17=""),"",IF(C17=D17,"시각 확인",IF(E17&gt;MOD(D17-C17,1)*1440,"휴게분 확인",""))))</f>
        <v/>
      </c>
    </row>
    <row r="18" ht="22" customHeight="1">
      <c r="A18" s="6">
        <f>IF(MONTH(DATE($B$3,$D$3,12))=$D$3,DATE($B$3,$D$3,12),"")</f>
        <v/>
      </c>
      <c r="B18" s="7">
        <f>IF(A18="","",CHOOSE(WEEKDAY(A18),"일","월","화","수","목","금","토"))</f>
        <v/>
      </c>
      <c r="C18" s="8" t="n"/>
      <c r="D18" s="8" t="n"/>
      <c r="E18" s="9" t="n"/>
      <c r="F18" s="10">
        <f>IF(OR(A18="",C18="",D18=""),"",IF(OR(C18=D18,E18&gt;MOD(D18-C18,1)*1440),"",ROUND((MOD(D18-C18,1)*1440-E18)/60,2)))</f>
        <v/>
      </c>
      <c r="G18" s="9" t="n"/>
      <c r="H18" s="7">
        <f>IF(AND(A18="",COUNTA(C18:E18)&gt;0),"날짜 확인",IF(OR(C18="",D18=""),"",IF(C18=D18,"시각 확인",IF(E18&gt;MOD(D18-C18,1)*1440,"휴게분 확인",""))))</f>
        <v/>
      </c>
    </row>
    <row r="19" ht="22" customHeight="1">
      <c r="A19" s="6">
        <f>IF(MONTH(DATE($B$3,$D$3,13))=$D$3,DATE($B$3,$D$3,13),"")</f>
        <v/>
      </c>
      <c r="B19" s="7">
        <f>IF(A19="","",CHOOSE(WEEKDAY(A19),"일","월","화","수","목","금","토"))</f>
        <v/>
      </c>
      <c r="C19" s="8" t="n"/>
      <c r="D19" s="8" t="n"/>
      <c r="E19" s="9" t="n"/>
      <c r="F19" s="10">
        <f>IF(OR(A19="",C19="",D19=""),"",IF(OR(C19=D19,E19&gt;MOD(D19-C19,1)*1440),"",ROUND((MOD(D19-C19,1)*1440-E19)/60,2)))</f>
        <v/>
      </c>
      <c r="G19" s="9" t="n"/>
      <c r="H19" s="7">
        <f>IF(AND(A19="",COUNTA(C19:E19)&gt;0),"날짜 확인",IF(OR(C19="",D19=""),"",IF(C19=D19,"시각 확인",IF(E19&gt;MOD(D19-C19,1)*1440,"휴게분 확인",""))))</f>
        <v/>
      </c>
    </row>
    <row r="20" ht="22" customHeight="1">
      <c r="A20" s="6">
        <f>IF(MONTH(DATE($B$3,$D$3,14))=$D$3,DATE($B$3,$D$3,14),"")</f>
        <v/>
      </c>
      <c r="B20" s="7">
        <f>IF(A20="","",CHOOSE(WEEKDAY(A20),"일","월","화","수","목","금","토"))</f>
        <v/>
      </c>
      <c r="C20" s="8" t="n"/>
      <c r="D20" s="8" t="n"/>
      <c r="E20" s="9" t="n"/>
      <c r="F20" s="10">
        <f>IF(OR(A20="",C20="",D20=""),"",IF(OR(C20=D20,E20&gt;MOD(D20-C20,1)*1440),"",ROUND((MOD(D20-C20,1)*1440-E20)/60,2)))</f>
        <v/>
      </c>
      <c r="G20" s="9" t="n"/>
      <c r="H20" s="7">
        <f>IF(AND(A20="",COUNTA(C20:E20)&gt;0),"날짜 확인",IF(OR(C20="",D20=""),"",IF(C20=D20,"시각 확인",IF(E20&gt;MOD(D20-C20,1)*1440,"휴게분 확인",""))))</f>
        <v/>
      </c>
    </row>
    <row r="21" ht="22" customHeight="1">
      <c r="A21" s="6">
        <f>IF(MONTH(DATE($B$3,$D$3,15))=$D$3,DATE($B$3,$D$3,15),"")</f>
        <v/>
      </c>
      <c r="B21" s="7">
        <f>IF(A21="","",CHOOSE(WEEKDAY(A21),"일","월","화","수","목","금","토"))</f>
        <v/>
      </c>
      <c r="C21" s="8" t="n"/>
      <c r="D21" s="8" t="n"/>
      <c r="E21" s="9" t="n"/>
      <c r="F21" s="10">
        <f>IF(OR(A21="",C21="",D21=""),"",IF(OR(C21=D21,E21&gt;MOD(D21-C21,1)*1440),"",ROUND((MOD(D21-C21,1)*1440-E21)/60,2)))</f>
        <v/>
      </c>
      <c r="G21" s="9" t="n"/>
      <c r="H21" s="7">
        <f>IF(AND(A21="",COUNTA(C21:E21)&gt;0),"날짜 확인",IF(OR(C21="",D21=""),"",IF(C21=D21,"시각 확인",IF(E21&gt;MOD(D21-C21,1)*1440,"휴게분 확인",""))))</f>
        <v/>
      </c>
    </row>
    <row r="22" ht="22" customHeight="1">
      <c r="A22" s="6">
        <f>IF(MONTH(DATE($B$3,$D$3,16))=$D$3,DATE($B$3,$D$3,16),"")</f>
        <v/>
      </c>
      <c r="B22" s="7">
        <f>IF(A22="","",CHOOSE(WEEKDAY(A22),"일","월","화","수","목","금","토"))</f>
        <v/>
      </c>
      <c r="C22" s="8" t="n"/>
      <c r="D22" s="8" t="n"/>
      <c r="E22" s="9" t="n"/>
      <c r="F22" s="10">
        <f>IF(OR(A22="",C22="",D22=""),"",IF(OR(C22=D22,E22&gt;MOD(D22-C22,1)*1440),"",ROUND((MOD(D22-C22,1)*1440-E22)/60,2)))</f>
        <v/>
      </c>
      <c r="G22" s="9" t="n"/>
      <c r="H22" s="7">
        <f>IF(AND(A22="",COUNTA(C22:E22)&gt;0),"날짜 확인",IF(OR(C22="",D22=""),"",IF(C22=D22,"시각 확인",IF(E22&gt;MOD(D22-C22,1)*1440,"휴게분 확인",""))))</f>
        <v/>
      </c>
    </row>
    <row r="23" ht="22" customHeight="1">
      <c r="A23" s="6">
        <f>IF(MONTH(DATE($B$3,$D$3,17))=$D$3,DATE($B$3,$D$3,17),"")</f>
        <v/>
      </c>
      <c r="B23" s="7">
        <f>IF(A23="","",CHOOSE(WEEKDAY(A23),"일","월","화","수","목","금","토"))</f>
        <v/>
      </c>
      <c r="C23" s="8" t="n"/>
      <c r="D23" s="8" t="n"/>
      <c r="E23" s="9" t="n"/>
      <c r="F23" s="10">
        <f>IF(OR(A23="",C23="",D23=""),"",IF(OR(C23=D23,E23&gt;MOD(D23-C23,1)*1440),"",ROUND((MOD(D23-C23,1)*1440-E23)/60,2)))</f>
        <v/>
      </c>
      <c r="G23" s="9" t="n"/>
      <c r="H23" s="7">
        <f>IF(AND(A23="",COUNTA(C23:E23)&gt;0),"날짜 확인",IF(OR(C23="",D23=""),"",IF(C23=D23,"시각 확인",IF(E23&gt;MOD(D23-C23,1)*1440,"휴게분 확인",""))))</f>
        <v/>
      </c>
    </row>
    <row r="24" ht="22" customHeight="1">
      <c r="A24" s="6">
        <f>IF(MONTH(DATE($B$3,$D$3,18))=$D$3,DATE($B$3,$D$3,18),"")</f>
        <v/>
      </c>
      <c r="B24" s="7">
        <f>IF(A24="","",CHOOSE(WEEKDAY(A24),"일","월","화","수","목","금","토"))</f>
        <v/>
      </c>
      <c r="C24" s="8" t="n"/>
      <c r="D24" s="8" t="n"/>
      <c r="E24" s="9" t="n"/>
      <c r="F24" s="10">
        <f>IF(OR(A24="",C24="",D24=""),"",IF(OR(C24=D24,E24&gt;MOD(D24-C24,1)*1440),"",ROUND((MOD(D24-C24,1)*1440-E24)/60,2)))</f>
        <v/>
      </c>
      <c r="G24" s="9" t="n"/>
      <c r="H24" s="7">
        <f>IF(AND(A24="",COUNTA(C24:E24)&gt;0),"날짜 확인",IF(OR(C24="",D24=""),"",IF(C24=D24,"시각 확인",IF(E24&gt;MOD(D24-C24,1)*1440,"휴게분 확인",""))))</f>
        <v/>
      </c>
    </row>
    <row r="25" ht="22" customHeight="1">
      <c r="A25" s="6">
        <f>IF(MONTH(DATE($B$3,$D$3,19))=$D$3,DATE($B$3,$D$3,19),"")</f>
        <v/>
      </c>
      <c r="B25" s="7">
        <f>IF(A25="","",CHOOSE(WEEKDAY(A25),"일","월","화","수","목","금","토"))</f>
        <v/>
      </c>
      <c r="C25" s="8" t="n"/>
      <c r="D25" s="8" t="n"/>
      <c r="E25" s="9" t="n"/>
      <c r="F25" s="10">
        <f>IF(OR(A25="",C25="",D25=""),"",IF(OR(C25=D25,E25&gt;MOD(D25-C25,1)*1440),"",ROUND((MOD(D25-C25,1)*1440-E25)/60,2)))</f>
        <v/>
      </c>
      <c r="G25" s="9" t="n"/>
      <c r="H25" s="7">
        <f>IF(AND(A25="",COUNTA(C25:E25)&gt;0),"날짜 확인",IF(OR(C25="",D25=""),"",IF(C25=D25,"시각 확인",IF(E25&gt;MOD(D25-C25,1)*1440,"휴게분 확인",""))))</f>
        <v/>
      </c>
    </row>
    <row r="26" ht="22" customHeight="1">
      <c r="A26" s="6">
        <f>IF(MONTH(DATE($B$3,$D$3,20))=$D$3,DATE($B$3,$D$3,20),"")</f>
        <v/>
      </c>
      <c r="B26" s="7">
        <f>IF(A26="","",CHOOSE(WEEKDAY(A26),"일","월","화","수","목","금","토"))</f>
        <v/>
      </c>
      <c r="C26" s="8" t="n"/>
      <c r="D26" s="8" t="n"/>
      <c r="E26" s="9" t="n"/>
      <c r="F26" s="10">
        <f>IF(OR(A26="",C26="",D26=""),"",IF(OR(C26=D26,E26&gt;MOD(D26-C26,1)*1440),"",ROUND((MOD(D26-C26,1)*1440-E26)/60,2)))</f>
        <v/>
      </c>
      <c r="G26" s="9" t="n"/>
      <c r="H26" s="7">
        <f>IF(AND(A26="",COUNTA(C26:E26)&gt;0),"날짜 확인",IF(OR(C26="",D26=""),"",IF(C26=D26,"시각 확인",IF(E26&gt;MOD(D26-C26,1)*1440,"휴게분 확인",""))))</f>
        <v/>
      </c>
    </row>
    <row r="27" ht="22" customHeight="1">
      <c r="A27" s="6">
        <f>IF(MONTH(DATE($B$3,$D$3,21))=$D$3,DATE($B$3,$D$3,21),"")</f>
        <v/>
      </c>
      <c r="B27" s="7">
        <f>IF(A27="","",CHOOSE(WEEKDAY(A27),"일","월","화","수","목","금","토"))</f>
        <v/>
      </c>
      <c r="C27" s="8" t="n"/>
      <c r="D27" s="8" t="n"/>
      <c r="E27" s="9" t="n"/>
      <c r="F27" s="10">
        <f>IF(OR(A27="",C27="",D27=""),"",IF(OR(C27=D27,E27&gt;MOD(D27-C27,1)*1440),"",ROUND((MOD(D27-C27,1)*1440-E27)/60,2)))</f>
        <v/>
      </c>
      <c r="G27" s="9" t="n"/>
      <c r="H27" s="7">
        <f>IF(AND(A27="",COUNTA(C27:E27)&gt;0),"날짜 확인",IF(OR(C27="",D27=""),"",IF(C27=D27,"시각 확인",IF(E27&gt;MOD(D27-C27,1)*1440,"휴게분 확인",""))))</f>
        <v/>
      </c>
    </row>
    <row r="28" ht="22" customHeight="1">
      <c r="A28" s="6">
        <f>IF(MONTH(DATE($B$3,$D$3,22))=$D$3,DATE($B$3,$D$3,22),"")</f>
        <v/>
      </c>
      <c r="B28" s="7">
        <f>IF(A28="","",CHOOSE(WEEKDAY(A28),"일","월","화","수","목","금","토"))</f>
        <v/>
      </c>
      <c r="C28" s="8" t="n"/>
      <c r="D28" s="8" t="n"/>
      <c r="E28" s="9" t="n"/>
      <c r="F28" s="10">
        <f>IF(OR(A28="",C28="",D28=""),"",IF(OR(C28=D28,E28&gt;MOD(D28-C28,1)*1440),"",ROUND((MOD(D28-C28,1)*1440-E28)/60,2)))</f>
        <v/>
      </c>
      <c r="G28" s="9" t="n"/>
      <c r="H28" s="7">
        <f>IF(AND(A28="",COUNTA(C28:E28)&gt;0),"날짜 확인",IF(OR(C28="",D28=""),"",IF(C28=D28,"시각 확인",IF(E28&gt;MOD(D28-C28,1)*1440,"휴게분 확인",""))))</f>
        <v/>
      </c>
    </row>
    <row r="29" ht="22" customHeight="1">
      <c r="A29" s="6">
        <f>IF(MONTH(DATE($B$3,$D$3,23))=$D$3,DATE($B$3,$D$3,23),"")</f>
        <v/>
      </c>
      <c r="B29" s="7">
        <f>IF(A29="","",CHOOSE(WEEKDAY(A29),"일","월","화","수","목","금","토"))</f>
        <v/>
      </c>
      <c r="C29" s="8" t="n"/>
      <c r="D29" s="8" t="n"/>
      <c r="E29" s="9" t="n"/>
      <c r="F29" s="10">
        <f>IF(OR(A29="",C29="",D29=""),"",IF(OR(C29=D29,E29&gt;MOD(D29-C29,1)*1440),"",ROUND((MOD(D29-C29,1)*1440-E29)/60,2)))</f>
        <v/>
      </c>
      <c r="G29" s="9" t="n"/>
      <c r="H29" s="7">
        <f>IF(AND(A29="",COUNTA(C29:E29)&gt;0),"날짜 확인",IF(OR(C29="",D29=""),"",IF(C29=D29,"시각 확인",IF(E29&gt;MOD(D29-C29,1)*1440,"휴게분 확인",""))))</f>
        <v/>
      </c>
    </row>
    <row r="30" ht="22" customHeight="1">
      <c r="A30" s="6">
        <f>IF(MONTH(DATE($B$3,$D$3,24))=$D$3,DATE($B$3,$D$3,24),"")</f>
        <v/>
      </c>
      <c r="B30" s="7">
        <f>IF(A30="","",CHOOSE(WEEKDAY(A30),"일","월","화","수","목","금","토"))</f>
        <v/>
      </c>
      <c r="C30" s="8" t="n"/>
      <c r="D30" s="8" t="n"/>
      <c r="E30" s="9" t="n"/>
      <c r="F30" s="10">
        <f>IF(OR(A30="",C30="",D30=""),"",IF(OR(C30=D30,E30&gt;MOD(D30-C30,1)*1440),"",ROUND((MOD(D30-C30,1)*1440-E30)/60,2)))</f>
        <v/>
      </c>
      <c r="G30" s="9" t="n"/>
      <c r="H30" s="7">
        <f>IF(AND(A30="",COUNTA(C30:E30)&gt;0),"날짜 확인",IF(OR(C30="",D30=""),"",IF(C30=D30,"시각 확인",IF(E30&gt;MOD(D30-C30,1)*1440,"휴게분 확인",""))))</f>
        <v/>
      </c>
    </row>
    <row r="31" ht="22" customHeight="1">
      <c r="A31" s="6">
        <f>IF(MONTH(DATE($B$3,$D$3,25))=$D$3,DATE($B$3,$D$3,25),"")</f>
        <v/>
      </c>
      <c r="B31" s="7">
        <f>IF(A31="","",CHOOSE(WEEKDAY(A31),"일","월","화","수","목","금","토"))</f>
        <v/>
      </c>
      <c r="C31" s="8" t="n"/>
      <c r="D31" s="8" t="n"/>
      <c r="E31" s="9" t="n"/>
      <c r="F31" s="10">
        <f>IF(OR(A31="",C31="",D31=""),"",IF(OR(C31=D31,E31&gt;MOD(D31-C31,1)*1440),"",ROUND((MOD(D31-C31,1)*1440-E31)/60,2)))</f>
        <v/>
      </c>
      <c r="G31" s="9" t="n"/>
      <c r="H31" s="7">
        <f>IF(AND(A31="",COUNTA(C31:E31)&gt;0),"날짜 확인",IF(OR(C31="",D31=""),"",IF(C31=D31,"시각 확인",IF(E31&gt;MOD(D31-C31,1)*1440,"휴게분 확인",""))))</f>
        <v/>
      </c>
    </row>
    <row r="32" ht="22" customHeight="1">
      <c r="A32" s="6">
        <f>IF(MONTH(DATE($B$3,$D$3,26))=$D$3,DATE($B$3,$D$3,26),"")</f>
        <v/>
      </c>
      <c r="B32" s="7">
        <f>IF(A32="","",CHOOSE(WEEKDAY(A32),"일","월","화","수","목","금","토"))</f>
        <v/>
      </c>
      <c r="C32" s="8" t="n"/>
      <c r="D32" s="8" t="n"/>
      <c r="E32" s="9" t="n"/>
      <c r="F32" s="10">
        <f>IF(OR(A32="",C32="",D32=""),"",IF(OR(C32=D32,E32&gt;MOD(D32-C32,1)*1440),"",ROUND((MOD(D32-C32,1)*1440-E32)/60,2)))</f>
        <v/>
      </c>
      <c r="G32" s="9" t="n"/>
      <c r="H32" s="7">
        <f>IF(AND(A32="",COUNTA(C32:E32)&gt;0),"날짜 확인",IF(OR(C32="",D32=""),"",IF(C32=D32,"시각 확인",IF(E32&gt;MOD(D32-C32,1)*1440,"휴게분 확인",""))))</f>
        <v/>
      </c>
    </row>
    <row r="33" ht="22" customHeight="1">
      <c r="A33" s="6">
        <f>IF(MONTH(DATE($B$3,$D$3,27))=$D$3,DATE($B$3,$D$3,27),"")</f>
        <v/>
      </c>
      <c r="B33" s="7">
        <f>IF(A33="","",CHOOSE(WEEKDAY(A33),"일","월","화","수","목","금","토"))</f>
        <v/>
      </c>
      <c r="C33" s="8" t="n"/>
      <c r="D33" s="8" t="n"/>
      <c r="E33" s="9" t="n"/>
      <c r="F33" s="10">
        <f>IF(OR(A33="",C33="",D33=""),"",IF(OR(C33=D33,E33&gt;MOD(D33-C33,1)*1440),"",ROUND((MOD(D33-C33,1)*1440-E33)/60,2)))</f>
        <v/>
      </c>
      <c r="G33" s="9" t="n"/>
      <c r="H33" s="7">
        <f>IF(AND(A33="",COUNTA(C33:E33)&gt;0),"날짜 확인",IF(OR(C33="",D33=""),"",IF(C33=D33,"시각 확인",IF(E33&gt;MOD(D33-C33,1)*1440,"휴게분 확인",""))))</f>
        <v/>
      </c>
    </row>
    <row r="34" ht="22" customHeight="1">
      <c r="A34" s="6">
        <f>IF(MONTH(DATE($B$3,$D$3,28))=$D$3,DATE($B$3,$D$3,28),"")</f>
        <v/>
      </c>
      <c r="B34" s="7">
        <f>IF(A34="","",CHOOSE(WEEKDAY(A34),"일","월","화","수","목","금","토"))</f>
        <v/>
      </c>
      <c r="C34" s="8" t="n"/>
      <c r="D34" s="8" t="n"/>
      <c r="E34" s="9" t="n"/>
      <c r="F34" s="10">
        <f>IF(OR(A34="",C34="",D34=""),"",IF(OR(C34=D34,E34&gt;MOD(D34-C34,1)*1440),"",ROUND((MOD(D34-C34,1)*1440-E34)/60,2)))</f>
        <v/>
      </c>
      <c r="G34" s="9" t="n"/>
      <c r="H34" s="7">
        <f>IF(AND(A34="",COUNTA(C34:E34)&gt;0),"날짜 확인",IF(OR(C34="",D34=""),"",IF(C34=D34,"시각 확인",IF(E34&gt;MOD(D34-C34,1)*1440,"휴게분 확인",""))))</f>
        <v/>
      </c>
    </row>
    <row r="35" ht="22" customHeight="1">
      <c r="A35" s="6">
        <f>IF(MONTH(DATE($B$3,$D$3,29))=$D$3,DATE($B$3,$D$3,29),"")</f>
        <v/>
      </c>
      <c r="B35" s="7">
        <f>IF(A35="","",CHOOSE(WEEKDAY(A35),"일","월","화","수","목","금","토"))</f>
        <v/>
      </c>
      <c r="C35" s="8" t="n"/>
      <c r="D35" s="8" t="n"/>
      <c r="E35" s="9" t="n"/>
      <c r="F35" s="10">
        <f>IF(OR(A35="",C35="",D35=""),"",IF(OR(C35=D35,E35&gt;MOD(D35-C35,1)*1440),"",ROUND((MOD(D35-C35,1)*1440-E35)/60,2)))</f>
        <v/>
      </c>
      <c r="G35" s="9" t="n"/>
      <c r="H35" s="7">
        <f>IF(AND(A35="",COUNTA(C35:E35)&gt;0),"날짜 확인",IF(OR(C35="",D35=""),"",IF(C35=D35,"시각 확인",IF(E35&gt;MOD(D35-C35,1)*1440,"휴게분 확인",""))))</f>
        <v/>
      </c>
    </row>
    <row r="36" ht="22" customHeight="1">
      <c r="A36" s="6">
        <f>IF(MONTH(DATE($B$3,$D$3,30))=$D$3,DATE($B$3,$D$3,30),"")</f>
        <v/>
      </c>
      <c r="B36" s="7">
        <f>IF(A36="","",CHOOSE(WEEKDAY(A36),"일","월","화","수","목","금","토"))</f>
        <v/>
      </c>
      <c r="C36" s="8" t="n"/>
      <c r="D36" s="8" t="n"/>
      <c r="E36" s="9" t="n"/>
      <c r="F36" s="10">
        <f>IF(OR(A36="",C36="",D36=""),"",IF(OR(C36=D36,E36&gt;MOD(D36-C36,1)*1440),"",ROUND((MOD(D36-C36,1)*1440-E36)/60,2)))</f>
        <v/>
      </c>
      <c r="G36" s="9" t="n"/>
      <c r="H36" s="7">
        <f>IF(AND(A36="",COUNTA(C36:E36)&gt;0),"날짜 확인",IF(OR(C36="",D36=""),"",IF(C36=D36,"시각 확인",IF(E36&gt;MOD(D36-C36,1)*1440,"휴게분 확인",""))))</f>
        <v/>
      </c>
    </row>
    <row r="37" ht="22" customHeight="1">
      <c r="A37" s="6">
        <f>IF(MONTH(DATE($B$3,$D$3,31))=$D$3,DATE($B$3,$D$3,31),"")</f>
        <v/>
      </c>
      <c r="B37" s="7">
        <f>IF(A37="","",CHOOSE(WEEKDAY(A37),"일","월","화","수","목","금","토"))</f>
        <v/>
      </c>
      <c r="C37" s="8" t="n"/>
      <c r="D37" s="8" t="n"/>
      <c r="E37" s="9" t="n"/>
      <c r="F37" s="10">
        <f>IF(OR(A37="",C37="",D37=""),"",IF(OR(C37=D37,E37&gt;MOD(D37-C37,1)*1440),"",ROUND((MOD(D37-C37,1)*1440-E37)/60,2)))</f>
        <v/>
      </c>
      <c r="G37" s="9" t="n"/>
      <c r="H37" s="7">
        <f>IF(AND(A37="",COUNTA(C37:E37)&gt;0),"날짜 확인",IF(OR(C37="",D37=""),"",IF(C37=D37,"시각 확인",IF(E37&gt;MOD(D37-C37,1)*1440,"휴게분 확인",""))))</f>
        <v/>
      </c>
    </row>
    <row r="39">
      <c r="E39" t="inlineStr">
        <is>
          <t>예정 합계</t>
        </is>
      </c>
      <c r="F39" s="11">
        <f>SUM(F7:F37)</f>
        <v/>
      </c>
    </row>
  </sheetData>
  <mergeCells count="2">
    <mergeCell ref="A2:H2"/>
    <mergeCell ref="A1:H1"/>
  </mergeCells>
  <dataValidations count="4">
    <dataValidation sqref="B3" showDropDown="0" showInputMessage="0" showErrorMessage="1" allowBlank="1" error="입력 범위와 형식을 확인하세요." type="whole" operator="between">
      <formula1>1900</formula1>
      <formula2>2100</formula2>
    </dataValidation>
    <dataValidation sqref="D3" showDropDown="0" showInputMessage="0" showErrorMessage="1" allowBlank="1" error="입력 범위와 형식을 확인하세요." type="whole" operator="between">
      <formula1>1</formula1>
      <formula2>12</formula2>
    </dataValidation>
    <dataValidation sqref="E7:E37" showDropDown="0" showInputMessage="0" showErrorMessage="1" allowBlank="1" error="입력 범위와 형식을 확인하세요." type="whole" operator="between">
      <formula1>0</formula1>
      <formula2>1439</formula2>
    </dataValidation>
    <dataValidation sqref="C7:D37" showDropDown="0" showInputMessage="0" showErrorMessage="1" allowBlank="1" error="입력 범위와 형식을 확인하세요." type="decimal" operator="between">
      <formula1>0</formula1>
      <formula2>0.99999</formula2>
    </dataValidation>
  </dataValidations>
  <printOptions horizontalCentered="1"/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2026-10-21T07:15:19Z</dcterms:created>
  <dcterms:modified xmlns:dcterms="http://purl.org/dc/terms/" xmlns:xsi="http://www.w3.org/2001/XMLSchema-instance" xsi:type="dcterms:W3CDTF">2026-10-21T07:15:19Z</dcterms:modified>
</cp:coreProperties>
</file>